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НТ\Ревизии\2023\"/>
    </mc:Choice>
  </mc:AlternateContent>
  <bookViews>
    <workbookView xWindow="0" yWindow="0" windowWidth="28800" windowHeight="124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25" i="1" l="1"/>
  <c r="C27" i="1" s="1"/>
</calcChain>
</file>

<file path=xl/sharedStrings.xml><?xml version="1.0" encoding="utf-8"?>
<sst xmlns="http://schemas.openxmlformats.org/spreadsheetml/2006/main" count="52" uniqueCount="40">
  <si>
    <t xml:space="preserve">              ПРОЕКТ ПРИХОДНО-РАСХОДНОЙ СМЕТЫ СНТ "ПРИОЗЕРНОЕ" НА 2023 год.</t>
  </si>
  <si>
    <t>№</t>
  </si>
  <si>
    <t>наименование расходов</t>
  </si>
  <si>
    <t>взнос с участка</t>
  </si>
  <si>
    <t>Отвественные лица, за выполнение работ</t>
  </si>
  <si>
    <t>взносы в массив восход</t>
  </si>
  <si>
    <t>Шалаганова Е.В.</t>
  </si>
  <si>
    <t>Расходы, на общественые нужды по электроэнергии - разница между счетами оплаченной электроэнергией садоводами и потребленной по СНТ</t>
  </si>
  <si>
    <t>Шевцова Н.В.</t>
  </si>
  <si>
    <t>Затраты, на общественые нужды по электроэнергии - расход электроэнергии Топаз, сторожка, правление,  освещение линий и стадиона), включая потери по электроэнергии - в сетях СНТ и высоковольтных (выставляет массив "Восход")</t>
  </si>
  <si>
    <t>Система АСКУЭ закупка и установка счетчиков</t>
  </si>
  <si>
    <t>Кашаверский М.Н.</t>
  </si>
  <si>
    <t>Обслуживание электросетей и подстанций (плановый и аварийный ремонт)</t>
  </si>
  <si>
    <t>утилизация и вывоз мусора, уборка территории</t>
  </si>
  <si>
    <t>Шалаганова Е.В./Донец Д.Л.</t>
  </si>
  <si>
    <t>Аварийный ремонт магистральных водопроводных  сетей, ремонт водонапорной башни</t>
  </si>
  <si>
    <t>Шевина Т.В./Донец Д.Л</t>
  </si>
  <si>
    <t>Вырубка деревьев под электросетями на территории СНТ, включая высоковольтные сети.</t>
  </si>
  <si>
    <t>Очистка и благоустройство пожарных водоемов</t>
  </si>
  <si>
    <t>Шевина Т.В./Климов К.С.</t>
  </si>
  <si>
    <t>Доп. освещение, видеонаблюдение, обслуживание сервера.</t>
  </si>
  <si>
    <t>Кашаверский М.Н./Климов К.С.</t>
  </si>
  <si>
    <t>Услуги трактора, расчистка от снега</t>
  </si>
  <si>
    <t>Замена труб под дорогами, переезды, линии, мелиорация</t>
  </si>
  <si>
    <t>АУР (хоз.-бытовые расходы, обязательные обучение работников СНТ). Услуги банка, абонентская плата за терминал безналичной оплаты, программное обеспечение для АСКУЭ</t>
  </si>
  <si>
    <t>Стадион, десткая площадка (песок, праздники)</t>
  </si>
  <si>
    <t>Шалаганова Е.В./Кашаверский М.Н.</t>
  </si>
  <si>
    <t>Благоустройство дорог, подсыпка щебнем</t>
  </si>
  <si>
    <t>Охрана, патрулирование территории СНТ</t>
  </si>
  <si>
    <t>Шевина Т.В.</t>
  </si>
  <si>
    <t>Текущий ремонт, непредвиденные расходы</t>
  </si>
  <si>
    <t>ФОТ</t>
  </si>
  <si>
    <t xml:space="preserve">Налог по ФОТ и УСН </t>
  </si>
  <si>
    <t>Затраты по насосной станции, электричество, чистка приямка, обслуживание насосов и труб</t>
  </si>
  <si>
    <t>Кашаверский М.Н./Донец Д.Л.</t>
  </si>
  <si>
    <t>Итого взнос на 2023 г. (без учета земельного налога)</t>
  </si>
  <si>
    <t>земельный налог на общественные земли</t>
  </si>
  <si>
    <t>ИТОГО:</t>
  </si>
  <si>
    <t xml:space="preserve">ЦЕЛЕВОЙ ВЗНОС НА РЕКОНСТРУКЦИЮ ЭЛЕКТРОСЕТЕЙ - 4 этап (замена аварийных опор, установка новых проводов СИП, заземлений на опору, аппаратов защиты электросетей). </t>
  </si>
  <si>
    <t xml:space="preserve">1. размер платы за пользование объектами инфраструктуры для лиц, ведущих садоводство в индивидуальном порядке, а также порядок и сроки внесения данными лицами платы, аналогичные размеру, срокам и порядку уплаты членских взносов членами СНТ «Приозерное». 2. Оплату потребленной электроэнергии необходимо производить ежемесячно.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</si>
</sst>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4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2" borderId="15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13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="80" zoomScaleNormal="80" workbookViewId="0">
      <selection activeCell="C5" sqref="C5:C28"/>
    </sheetView>
  </sheetViews>
  <sheetFormatPr defaultRowHeight="15" x14ac:dyDescent="0.25"/>
  <cols>
    <col min="1" max="1" width="5" customWidth="1"/>
    <col min="2" max="2" width="91.7109375" customWidth="1"/>
    <col min="3" max="3" width="29" customWidth="1"/>
    <col min="4" max="4" width="67.285156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4"/>
      <c r="B2" s="4"/>
      <c r="C2" s="4"/>
      <c r="D2" s="3"/>
    </row>
    <row r="3" spans="1:4" ht="15.75" thickBot="1" x14ac:dyDescent="0.3"/>
    <row r="4" spans="1:4" ht="51.75" thickBot="1" x14ac:dyDescent="0.3">
      <c r="A4" s="5" t="s">
        <v>1</v>
      </c>
      <c r="B4" s="6" t="s">
        <v>2</v>
      </c>
      <c r="C4" s="5" t="s">
        <v>3</v>
      </c>
      <c r="D4" s="5" t="s">
        <v>4</v>
      </c>
    </row>
    <row r="5" spans="1:4" ht="26.25" thickBot="1" x14ac:dyDescent="0.3">
      <c r="A5" s="5">
        <v>1</v>
      </c>
      <c r="B5" s="7" t="s">
        <v>5</v>
      </c>
      <c r="C5" s="27">
        <f>1071000/2142</f>
        <v>500</v>
      </c>
      <c r="D5" s="5" t="s">
        <v>6</v>
      </c>
    </row>
    <row r="6" spans="1:4" ht="102.75" thickBot="1" x14ac:dyDescent="0.3">
      <c r="A6" s="8">
        <v>2</v>
      </c>
      <c r="B6" s="9" t="s">
        <v>7</v>
      </c>
      <c r="C6" s="28">
        <f>865368/2142</f>
        <v>404</v>
      </c>
      <c r="D6" s="8" t="s">
        <v>8</v>
      </c>
    </row>
    <row r="7" spans="1:4" ht="153.75" thickBot="1" x14ac:dyDescent="0.3">
      <c r="A7" s="8">
        <v>3</v>
      </c>
      <c r="B7" s="9" t="s">
        <v>9</v>
      </c>
      <c r="C7" s="28">
        <f>1130976/2142</f>
        <v>528</v>
      </c>
      <c r="D7" s="8" t="s">
        <v>8</v>
      </c>
    </row>
    <row r="8" spans="1:4" ht="26.25" thickBot="1" x14ac:dyDescent="0.3">
      <c r="A8" s="8">
        <v>4</v>
      </c>
      <c r="B8" s="9" t="s">
        <v>10</v>
      </c>
      <c r="C8" s="28">
        <f>2782000/2142</f>
        <v>1298.7861811391224</v>
      </c>
      <c r="D8" s="8" t="s">
        <v>11</v>
      </c>
    </row>
    <row r="9" spans="1:4" ht="51.75" thickBot="1" x14ac:dyDescent="0.3">
      <c r="A9" s="8">
        <v>5</v>
      </c>
      <c r="B9" s="9" t="s">
        <v>12</v>
      </c>
      <c r="C9" s="28">
        <f>278460/2142</f>
        <v>130</v>
      </c>
      <c r="D9" s="8" t="s">
        <v>11</v>
      </c>
    </row>
    <row r="10" spans="1:4" ht="26.25" thickBot="1" x14ac:dyDescent="0.3">
      <c r="A10" s="8">
        <v>6</v>
      </c>
      <c r="B10" s="10" t="s">
        <v>13</v>
      </c>
      <c r="C10" s="28">
        <f>3643722/2142</f>
        <v>1701.0840336134454</v>
      </c>
      <c r="D10" s="5" t="s">
        <v>14</v>
      </c>
    </row>
    <row r="11" spans="1:4" ht="77.25" thickBot="1" x14ac:dyDescent="0.3">
      <c r="A11" s="8">
        <v>7</v>
      </c>
      <c r="B11" s="9" t="s">
        <v>15</v>
      </c>
      <c r="C11" s="27">
        <f>428400/2142</f>
        <v>200</v>
      </c>
      <c r="D11" s="5" t="s">
        <v>16</v>
      </c>
    </row>
    <row r="12" spans="1:4" ht="77.25" thickBot="1" x14ac:dyDescent="0.3">
      <c r="A12" s="8">
        <v>8</v>
      </c>
      <c r="B12" s="9" t="s">
        <v>17</v>
      </c>
      <c r="C12" s="28">
        <f>1242360/2142</f>
        <v>580</v>
      </c>
      <c r="D12" s="8" t="s">
        <v>11</v>
      </c>
    </row>
    <row r="13" spans="1:4" ht="26.25" thickBot="1" x14ac:dyDescent="0.3">
      <c r="A13" s="8">
        <v>9</v>
      </c>
      <c r="B13" s="9" t="s">
        <v>18</v>
      </c>
      <c r="C13" s="28">
        <f>813960/2142</f>
        <v>380</v>
      </c>
      <c r="D13" s="5" t="s">
        <v>19</v>
      </c>
    </row>
    <row r="14" spans="1:4" ht="51.75" thickBot="1" x14ac:dyDescent="0.3">
      <c r="A14" s="8">
        <v>10</v>
      </c>
      <c r="B14" s="9" t="s">
        <v>20</v>
      </c>
      <c r="C14" s="28">
        <f>1006740/2142</f>
        <v>470</v>
      </c>
      <c r="D14" s="8" t="s">
        <v>21</v>
      </c>
    </row>
    <row r="15" spans="1:4" ht="26.25" thickBot="1" x14ac:dyDescent="0.3">
      <c r="A15" s="8">
        <v>11</v>
      </c>
      <c r="B15" s="9" t="s">
        <v>22</v>
      </c>
      <c r="C15" s="28">
        <f>280000/2142</f>
        <v>130.718954248366</v>
      </c>
      <c r="D15" s="5" t="s">
        <v>6</v>
      </c>
    </row>
    <row r="16" spans="1:4" ht="51.75" thickBot="1" x14ac:dyDescent="0.3">
      <c r="A16" s="8">
        <v>12</v>
      </c>
      <c r="B16" s="11" t="s">
        <v>23</v>
      </c>
      <c r="C16" s="28">
        <f>1298540/2142</f>
        <v>606.22782446311862</v>
      </c>
      <c r="D16" s="5" t="s">
        <v>14</v>
      </c>
    </row>
    <row r="17" spans="1:4" ht="102.75" thickBot="1" x14ac:dyDescent="0.3">
      <c r="A17" s="8">
        <v>13</v>
      </c>
      <c r="B17" s="9" t="s">
        <v>24</v>
      </c>
      <c r="C17" s="28">
        <f>214200/2142</f>
        <v>100</v>
      </c>
      <c r="D17" s="8" t="s">
        <v>8</v>
      </c>
    </row>
    <row r="18" spans="1:4" ht="51.75" thickBot="1" x14ac:dyDescent="0.3">
      <c r="A18" s="8">
        <v>14</v>
      </c>
      <c r="B18" s="9" t="s">
        <v>25</v>
      </c>
      <c r="C18" s="28">
        <f>565000/2142</f>
        <v>263.77217553688143</v>
      </c>
      <c r="D18" s="8" t="s">
        <v>26</v>
      </c>
    </row>
    <row r="19" spans="1:4" ht="51.75" thickBot="1" x14ac:dyDescent="0.3">
      <c r="A19" s="8">
        <v>15</v>
      </c>
      <c r="B19" s="9" t="s">
        <v>27</v>
      </c>
      <c r="C19" s="28">
        <f>4284000/2142</f>
        <v>2000</v>
      </c>
      <c r="D19" s="5" t="s">
        <v>26</v>
      </c>
    </row>
    <row r="20" spans="1:4" ht="26.25" thickBot="1" x14ac:dyDescent="0.3">
      <c r="A20" s="8">
        <v>16</v>
      </c>
      <c r="B20" s="9" t="s">
        <v>28</v>
      </c>
      <c r="C20" s="28">
        <f>708000/2142</f>
        <v>330.53221288515408</v>
      </c>
      <c r="D20" s="5" t="s">
        <v>29</v>
      </c>
    </row>
    <row r="21" spans="1:4" ht="26.25" thickBot="1" x14ac:dyDescent="0.3">
      <c r="A21" s="8">
        <v>17</v>
      </c>
      <c r="B21" s="9" t="s">
        <v>30</v>
      </c>
      <c r="C21" s="28">
        <f>222047/2142</f>
        <v>103.66339869281046</v>
      </c>
      <c r="D21" s="5" t="s">
        <v>6</v>
      </c>
    </row>
    <row r="22" spans="1:4" ht="26.25" thickBot="1" x14ac:dyDescent="0.3">
      <c r="A22" s="8">
        <v>18</v>
      </c>
      <c r="B22" s="10" t="s">
        <v>31</v>
      </c>
      <c r="C22" s="28">
        <f>3901000/2142</f>
        <v>1821.1951447245565</v>
      </c>
      <c r="D22" s="8" t="s">
        <v>8</v>
      </c>
    </row>
    <row r="23" spans="1:4" ht="26.25" thickBot="1" x14ac:dyDescent="0.3">
      <c r="A23" s="8">
        <v>19</v>
      </c>
      <c r="B23" s="10" t="s">
        <v>32</v>
      </c>
      <c r="C23" s="28">
        <f>1208088/2142</f>
        <v>564</v>
      </c>
      <c r="D23" s="8" t="s">
        <v>8</v>
      </c>
    </row>
    <row r="24" spans="1:4" ht="51.75" thickBot="1" x14ac:dyDescent="0.3">
      <c r="A24" s="12">
        <v>20</v>
      </c>
      <c r="B24" s="9" t="s">
        <v>33</v>
      </c>
      <c r="C24" s="27">
        <f>891072/2142</f>
        <v>416</v>
      </c>
      <c r="D24" s="8" t="s">
        <v>34</v>
      </c>
    </row>
    <row r="25" spans="1:4" ht="51.75" thickBot="1" x14ac:dyDescent="0.3">
      <c r="A25" s="14"/>
      <c r="B25" s="15" t="s">
        <v>35</v>
      </c>
      <c r="C25" s="27">
        <f>SUM(C5:C24)</f>
        <v>12527.979925303454</v>
      </c>
      <c r="D25" s="13"/>
    </row>
    <row r="26" spans="1:4" ht="26.25" thickBot="1" x14ac:dyDescent="0.3">
      <c r="A26" s="16">
        <v>21</v>
      </c>
      <c r="B26" s="17" t="s">
        <v>36</v>
      </c>
      <c r="C26" s="27">
        <f>1011067/2142</f>
        <v>472.02007469654529</v>
      </c>
      <c r="D26" s="18" t="s">
        <v>8</v>
      </c>
    </row>
    <row r="27" spans="1:4" ht="26.25" thickBot="1" x14ac:dyDescent="0.3">
      <c r="A27" s="16"/>
      <c r="B27" s="19" t="s">
        <v>37</v>
      </c>
      <c r="C27" s="29">
        <f>SUM(C25:C26)</f>
        <v>13000</v>
      </c>
      <c r="D27" s="20"/>
    </row>
    <row r="28" spans="1:4" ht="128.25" thickBot="1" x14ac:dyDescent="0.3">
      <c r="A28" s="21">
        <v>22</v>
      </c>
      <c r="B28" s="22" t="s">
        <v>38</v>
      </c>
      <c r="C28" s="30">
        <v>2500</v>
      </c>
      <c r="D28" s="8" t="s">
        <v>11</v>
      </c>
    </row>
    <row r="29" spans="1:4" x14ac:dyDescent="0.25">
      <c r="A29" s="23" t="s">
        <v>39</v>
      </c>
      <c r="B29" s="23"/>
      <c r="C29" s="23"/>
      <c r="D29" s="24"/>
    </row>
    <row r="30" spans="1:4" x14ac:dyDescent="0.25">
      <c r="A30" s="25"/>
      <c r="B30" s="25"/>
      <c r="C30" s="25"/>
      <c r="D30" s="24"/>
    </row>
    <row r="31" spans="1:4" x14ac:dyDescent="0.25">
      <c r="A31" s="25"/>
      <c r="B31" s="25"/>
      <c r="C31" s="25"/>
      <c r="D31" s="24"/>
    </row>
    <row r="32" spans="1:4" x14ac:dyDescent="0.25">
      <c r="A32" s="25"/>
      <c r="B32" s="25"/>
      <c r="C32" s="25"/>
      <c r="D32" s="24"/>
    </row>
    <row r="33" spans="1:4" x14ac:dyDescent="0.25">
      <c r="A33" s="25"/>
      <c r="B33" s="25"/>
      <c r="C33" s="25"/>
      <c r="D33" s="24"/>
    </row>
    <row r="34" spans="1:4" x14ac:dyDescent="0.25">
      <c r="A34" s="25"/>
      <c r="B34" s="25"/>
      <c r="C34" s="25"/>
      <c r="D34" s="24"/>
    </row>
    <row r="35" spans="1:4" x14ac:dyDescent="0.25">
      <c r="A35" s="25"/>
      <c r="B35" s="25"/>
      <c r="C35" s="25"/>
      <c r="D35" s="24"/>
    </row>
    <row r="36" spans="1:4" x14ac:dyDescent="0.25">
      <c r="A36" s="25"/>
      <c r="B36" s="25"/>
      <c r="C36" s="25"/>
      <c r="D36" s="24"/>
    </row>
    <row r="37" spans="1:4" x14ac:dyDescent="0.25">
      <c r="A37" s="25"/>
      <c r="B37" s="25"/>
      <c r="C37" s="25"/>
      <c r="D37" s="24"/>
    </row>
    <row r="38" spans="1:4" x14ac:dyDescent="0.25">
      <c r="A38" s="25"/>
      <c r="B38" s="25"/>
      <c r="C38" s="25"/>
      <c r="D38" s="24"/>
    </row>
    <row r="39" spans="1:4" x14ac:dyDescent="0.25">
      <c r="A39" s="26"/>
      <c r="B39" s="26"/>
      <c r="C39" s="26"/>
      <c r="D39" s="24"/>
    </row>
    <row r="40" spans="1:4" x14ac:dyDescent="0.25">
      <c r="A40" s="26"/>
      <c r="B40" s="26"/>
      <c r="C40" s="26"/>
      <c r="D40" s="24"/>
    </row>
    <row r="41" spans="1:4" x14ac:dyDescent="0.25">
      <c r="A41" s="26"/>
      <c r="B41" s="26"/>
      <c r="C41" s="26"/>
      <c r="D41" s="24"/>
    </row>
    <row r="42" spans="1:4" x14ac:dyDescent="0.25">
      <c r="A42" s="26"/>
      <c r="B42" s="26"/>
      <c r="C42" s="26"/>
      <c r="D42" s="24"/>
    </row>
    <row r="43" spans="1:4" x14ac:dyDescent="0.25">
      <c r="A43" s="26"/>
      <c r="B43" s="26"/>
      <c r="C43" s="26"/>
      <c r="D43" s="24"/>
    </row>
    <row r="44" spans="1:4" x14ac:dyDescent="0.25">
      <c r="A44" s="26"/>
      <c r="B44" s="26"/>
      <c r="C44" s="26"/>
      <c r="D44" s="24"/>
    </row>
    <row r="45" spans="1:4" x14ac:dyDescent="0.25">
      <c r="A45" s="26"/>
      <c r="B45" s="26"/>
      <c r="C45" s="26"/>
      <c r="D45" s="24"/>
    </row>
    <row r="46" spans="1:4" x14ac:dyDescent="0.25">
      <c r="A46" s="26"/>
      <c r="B46" s="26"/>
      <c r="C46" s="26"/>
      <c r="D46" s="24"/>
    </row>
    <row r="47" spans="1:4" x14ac:dyDescent="0.25">
      <c r="A47" s="26"/>
      <c r="B47" s="26"/>
      <c r="C47" s="26"/>
      <c r="D47" s="24"/>
    </row>
    <row r="48" spans="1:4" x14ac:dyDescent="0.25">
      <c r="A48" s="26"/>
      <c r="B48" s="26"/>
      <c r="C48" s="26"/>
      <c r="D48" s="24"/>
    </row>
    <row r="49" spans="1:4" x14ac:dyDescent="0.25">
      <c r="A49" s="26"/>
      <c r="B49" s="26"/>
      <c r="C49" s="26"/>
      <c r="D49" s="24"/>
    </row>
    <row r="50" spans="1:4" x14ac:dyDescent="0.25">
      <c r="A50" s="26"/>
      <c r="B50" s="26"/>
      <c r="C50" s="26"/>
      <c r="D50" s="24"/>
    </row>
    <row r="51" spans="1:4" x14ac:dyDescent="0.25">
      <c r="A51" s="26"/>
      <c r="B51" s="26"/>
      <c r="C51" s="26"/>
      <c r="D51" s="24"/>
    </row>
    <row r="52" spans="1:4" x14ac:dyDescent="0.25">
      <c r="A52" s="26"/>
      <c r="B52" s="26"/>
      <c r="C52" s="26"/>
      <c r="D52" s="24"/>
    </row>
    <row r="53" spans="1:4" x14ac:dyDescent="0.25">
      <c r="A53" s="26"/>
      <c r="B53" s="26"/>
      <c r="C53" s="26"/>
      <c r="D53" s="24"/>
    </row>
    <row r="54" spans="1:4" x14ac:dyDescent="0.25">
      <c r="A54" s="26"/>
      <c r="B54" s="26"/>
      <c r="C54" s="26"/>
      <c r="D54" s="24"/>
    </row>
    <row r="55" spans="1:4" x14ac:dyDescent="0.25">
      <c r="A55" s="26"/>
      <c r="B55" s="26"/>
      <c r="C55" s="26"/>
      <c r="D55" s="24"/>
    </row>
  </sheetData>
  <mergeCells count="2">
    <mergeCell ref="A1:D2"/>
    <mergeCell ref="A29:D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2023-02-21T10:23:57Z</dcterms:created>
  <dcterms:modified xsi:type="dcterms:W3CDTF">2023-02-21T10:31:58Z</dcterms:modified>
</cp:coreProperties>
</file>